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3620" activeTab="0"/>
  </bookViews>
  <sheets>
    <sheet name="на 01.12.2014" sheetId="1" r:id="rId1"/>
  </sheets>
  <definedNames>
    <definedName name="_xlnm._FilterDatabase" localSheetId="0" hidden="1">'на 01.12.2014'!$A$8:$AQ$68</definedName>
    <definedName name="_xlnm.Print_Titles" localSheetId="0">'на 01.12.2014'!$8:$8</definedName>
  </definedNames>
  <calcPr fullCalcOnLoad="1"/>
</workbook>
</file>

<file path=xl/sharedStrings.xml><?xml version="1.0" encoding="utf-8"?>
<sst xmlns="http://schemas.openxmlformats.org/spreadsheetml/2006/main" count="116" uniqueCount="68">
  <si>
    <t xml:space="preserve">Администрация муниципального образования город-курорт Анапа </t>
  </si>
  <si>
    <t>Управление капитального строительства</t>
  </si>
  <si>
    <t xml:space="preserve">Управление по физической культуре и спорту </t>
  </si>
  <si>
    <t>Управление образования</t>
  </si>
  <si>
    <t>Управление культуры</t>
  </si>
  <si>
    <t xml:space="preserve">Управление здравоохранения </t>
  </si>
  <si>
    <t xml:space="preserve">Управление по делам семьи и детей </t>
  </si>
  <si>
    <t xml:space="preserve">Управление по делам молодежи </t>
  </si>
  <si>
    <t>Управление по делам молодежи</t>
  </si>
  <si>
    <t xml:space="preserve">Управление культуры </t>
  </si>
  <si>
    <t xml:space="preserve">Управление капитального строительства </t>
  </si>
  <si>
    <t xml:space="preserve">Управление жилищно-коммунального хозяйства  </t>
  </si>
  <si>
    <t xml:space="preserve">Управление жилищно-коммунального хозяйства </t>
  </si>
  <si>
    <t xml:space="preserve">Управление имущественных отношений </t>
  </si>
  <si>
    <t>Управление по физической культуре и спорту</t>
  </si>
  <si>
    <t xml:space="preserve">Управление образования </t>
  </si>
  <si>
    <t>Наименование муниципальной программы</t>
  </si>
  <si>
    <t>Главный распорядитель</t>
  </si>
  <si>
    <t>№ п/п</t>
  </si>
  <si>
    <t>Код программы</t>
  </si>
  <si>
    <t>01</t>
  </si>
  <si>
    <t>Муниципальная программа «Развитие образования в муниципальном образовании город-курорт Анапа»</t>
  </si>
  <si>
    <t>всего, в том числе</t>
  </si>
  <si>
    <t>02</t>
  </si>
  <si>
    <t>Муниципальная программа «Дети Анапы»</t>
  </si>
  <si>
    <t>03</t>
  </si>
  <si>
    <t>Муниципальная программа «Молодежь Анапы»</t>
  </si>
  <si>
    <t>04</t>
  </si>
  <si>
    <t>Муниципальная программа «Развитие культуры»</t>
  </si>
  <si>
    <t>05</t>
  </si>
  <si>
    <t>Муниципальная программа «Развитие гражданского общества в муниципальном образовании город-курорт Анапа»</t>
  </si>
  <si>
    <t>06</t>
  </si>
  <si>
    <t>Муниципальная программа «Развитие физической культуры и спорта в муниципальном образовании город-курорт Анапа»</t>
  </si>
  <si>
    <t>07</t>
  </si>
  <si>
    <t>08</t>
  </si>
  <si>
    <t>10</t>
  </si>
  <si>
    <t>12</t>
  </si>
  <si>
    <t>13</t>
  </si>
  <si>
    <t>14</t>
  </si>
  <si>
    <t>15</t>
  </si>
  <si>
    <t>16</t>
  </si>
  <si>
    <t>17</t>
  </si>
  <si>
    <t>18</t>
  </si>
  <si>
    <t>Муниципальная программа «Развитие здравоохранения муниципального образования город-курорт Анапа»</t>
  </si>
  <si>
    <t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</t>
  </si>
  <si>
    <t>Муниципальная программа «Обеспечение безопасности населения муниципального образования город-курорт Анапа»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</si>
  <si>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продовольствия»</t>
  </si>
  <si>
    <t>Муниципальная программа «Продвижение курортно-рекреационного потенциала и туристических возможностей курорта Анапа»</t>
  </si>
  <si>
    <t>Муниципальная программа «Комплексное и устойчивое развитие муниципального образования город-курорт Анапа в сфере строительства, архитектуры»</t>
  </si>
  <si>
    <t>Муниципальная программа «Развитие топливно-энергетического комплекса муниципального образования город-курорт Анапа»</t>
  </si>
  <si>
    <t>Муниципальная программа «Развитие жилищно-коммунального хозяйства муниципального образования город-курорт Анапа»</t>
  </si>
  <si>
    <t>Процент исполнения к плановым назначениям, %</t>
  </si>
  <si>
    <t>Всего</t>
  </si>
  <si>
    <t>Муниципальная программа «Поддержка социально-ориентированных казачьих обществ на территории муниципального образования город-курорт Анапа»</t>
  </si>
  <si>
    <t>Муниципальная программа «Информационное обеспечение деятельности администрации муниципального образования город-курорт Анапа»</t>
  </si>
  <si>
    <t>Утверждено сводной бюджетной росписью на 2014 год, тыс. рублей</t>
  </si>
  <si>
    <t>ИНФОРМАЦИЯ</t>
  </si>
  <si>
    <t>об исполнении бюджета муниципального образования город-курорт Анапа</t>
  </si>
  <si>
    <t xml:space="preserve"> в части реализации муниципальных программ</t>
  </si>
  <si>
    <t xml:space="preserve"> в том числе:</t>
  </si>
  <si>
    <t>за счет средств краевого бюджета</t>
  </si>
  <si>
    <t>за счет средств местного бюджета</t>
  </si>
  <si>
    <t>19</t>
  </si>
  <si>
    <t>Муниципальная программа «Доступная среда»</t>
  </si>
  <si>
    <t>по состоянию на 1 декабря 2014 года</t>
  </si>
  <si>
    <t>Исполнено на 01.12.2014, тыс. рублей</t>
  </si>
  <si>
    <t>11</t>
  </si>
  <si>
    <t>Муниципальная программа «Поддержка малого и среднего предпринимательства в муниципальном образовании город-курорт Анапа»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</si>
</sst>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  <numFmt numFmtId="174" formatCode="0.0%"/>
    <numFmt numFmtId="17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 horizontal="centerContinuous"/>
      <protection hidden="1"/>
    </xf>
    <xf numFmtId="49" fontId="4" fillId="0" borderId="10" xfId="61" applyNumberFormat="1" applyFont="1" applyBorder="1" applyAlignment="1">
      <alignment vertical="top"/>
      <protection/>
    </xf>
    <xf numFmtId="49" fontId="4" fillId="0" borderId="11" xfId="61" applyNumberFormat="1" applyFont="1" applyBorder="1" applyAlignment="1">
      <alignment vertical="top"/>
      <protection/>
    </xf>
    <xf numFmtId="0" fontId="4" fillId="0" borderId="11" xfId="52" applyFont="1" applyBorder="1">
      <alignment/>
      <protection/>
    </xf>
    <xf numFmtId="0" fontId="4" fillId="0" borderId="10" xfId="52" applyFont="1" applyBorder="1">
      <alignment/>
      <protection/>
    </xf>
    <xf numFmtId="0" fontId="4" fillId="0" borderId="12" xfId="52" applyFont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>
      <alignment/>
      <protection/>
    </xf>
    <xf numFmtId="0" fontId="4" fillId="0" borderId="0" xfId="52" applyFont="1" applyProtection="1">
      <alignment/>
      <protection hidden="1"/>
    </xf>
    <xf numFmtId="167" fontId="4" fillId="0" borderId="12" xfId="59" applyNumberFormat="1" applyFont="1" applyFill="1" applyBorder="1" applyAlignment="1" applyProtection="1">
      <alignment vertical="top" wrapText="1"/>
      <protection hidden="1"/>
    </xf>
    <xf numFmtId="167" fontId="4" fillId="0" borderId="12" xfId="52" applyNumberFormat="1" applyFont="1" applyFill="1" applyBorder="1" applyAlignment="1" applyProtection="1">
      <alignment vertical="top" wrapText="1"/>
      <protection hidden="1"/>
    </xf>
    <xf numFmtId="0" fontId="4" fillId="0" borderId="12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49" fontId="4" fillId="0" borderId="10" xfId="61" applyNumberFormat="1" applyFont="1" applyBorder="1" applyAlignment="1">
      <alignment horizontal="center" vertical="top"/>
      <protection/>
    </xf>
    <xf numFmtId="167" fontId="4" fillId="0" borderId="11" xfId="59" applyNumberFormat="1" applyFont="1" applyFill="1" applyBorder="1" applyAlignment="1" applyProtection="1">
      <alignment vertical="top" wrapText="1"/>
      <protection hidden="1"/>
    </xf>
    <xf numFmtId="49" fontId="4" fillId="0" borderId="13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 applyProtection="1">
      <alignment vertical="top"/>
      <protection hidden="1"/>
    </xf>
    <xf numFmtId="0" fontId="4" fillId="0" borderId="11" xfId="52" applyFont="1" applyBorder="1" applyAlignment="1" applyProtection="1">
      <alignment vertical="top"/>
      <protection hidden="1"/>
    </xf>
    <xf numFmtId="49" fontId="4" fillId="0" borderId="14" xfId="52" applyNumberFormat="1" applyFont="1" applyBorder="1" applyAlignment="1" applyProtection="1">
      <alignment horizontal="center" vertical="top"/>
      <protection hidden="1"/>
    </xf>
    <xf numFmtId="0" fontId="4" fillId="0" borderId="15" xfId="52" applyFont="1" applyBorder="1" applyAlignment="1" applyProtection="1">
      <alignment vertical="top"/>
      <protection hidden="1"/>
    </xf>
    <xf numFmtId="0" fontId="4" fillId="0" borderId="16" xfId="52" applyFont="1" applyBorder="1" applyAlignment="1" applyProtection="1">
      <alignment vertical="top"/>
      <protection hidden="1"/>
    </xf>
    <xf numFmtId="49" fontId="4" fillId="0" borderId="17" xfId="52" applyNumberFormat="1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 applyProtection="1">
      <alignment vertical="top"/>
      <protection hidden="1"/>
    </xf>
    <xf numFmtId="49" fontId="4" fillId="0" borderId="12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>
      <alignment horizontal="center" vertical="top"/>
      <protection/>
    </xf>
    <xf numFmtId="0" fontId="4" fillId="0" borderId="11" xfId="52" applyFont="1" applyBorder="1" applyAlignment="1">
      <alignment horizontal="center" vertical="top"/>
      <protection/>
    </xf>
    <xf numFmtId="0" fontId="4" fillId="0" borderId="12" xfId="52" applyFont="1" applyBorder="1" applyAlignment="1">
      <alignment horizontal="center" vertical="top"/>
      <protection/>
    </xf>
    <xf numFmtId="171" fontId="4" fillId="0" borderId="12" xfId="52" applyNumberFormat="1" applyFont="1" applyFill="1" applyBorder="1" applyAlignment="1" applyProtection="1">
      <alignment vertical="top" wrapText="1"/>
      <protection hidden="1"/>
    </xf>
    <xf numFmtId="0" fontId="3" fillId="0" borderId="0" xfId="56">
      <alignment/>
      <protection/>
    </xf>
    <xf numFmtId="0" fontId="6" fillId="0" borderId="12" xfId="52" applyFont="1" applyBorder="1">
      <alignment/>
      <protection/>
    </xf>
    <xf numFmtId="0" fontId="6" fillId="0" borderId="12" xfId="52" applyFont="1" applyBorder="1" applyProtection="1">
      <alignment/>
      <protection hidden="1"/>
    </xf>
    <xf numFmtId="0" fontId="6" fillId="0" borderId="12" xfId="52" applyNumberFormat="1" applyFont="1" applyFill="1" applyBorder="1" applyAlignment="1" applyProtection="1">
      <alignment horizontal="left" vertical="top"/>
      <protection hidden="1"/>
    </xf>
    <xf numFmtId="0" fontId="6" fillId="0" borderId="12" xfId="52" applyNumberFormat="1" applyFont="1" applyFill="1" applyBorder="1" applyAlignment="1" applyProtection="1">
      <alignment horizontal="center"/>
      <protection hidden="1"/>
    </xf>
    <xf numFmtId="172" fontId="6" fillId="0" borderId="12" xfId="52" applyNumberFormat="1" applyFont="1" applyFill="1" applyBorder="1" applyAlignment="1" applyProtection="1">
      <alignment horizontal="right" vertical="top"/>
      <protection hidden="1"/>
    </xf>
    <xf numFmtId="172" fontId="4" fillId="0" borderId="12" xfId="52" applyNumberFormat="1" applyFont="1" applyFill="1" applyBorder="1" applyAlignment="1" applyProtection="1">
      <alignment horizontal="right" vertical="top"/>
      <protection hidden="1"/>
    </xf>
    <xf numFmtId="172" fontId="4" fillId="0" borderId="11" xfId="52" applyNumberFormat="1" applyFont="1" applyBorder="1" applyAlignment="1">
      <alignment vertical="top"/>
      <protection/>
    </xf>
    <xf numFmtId="172" fontId="4" fillId="0" borderId="16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12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18" xfId="52" applyNumberFormat="1" applyFont="1" applyFill="1" applyBorder="1" applyAlignment="1" applyProtection="1">
      <alignment horizontal="right" vertical="top"/>
      <protection hidden="1"/>
    </xf>
    <xf numFmtId="172" fontId="4" fillId="0" borderId="18" xfId="52" applyNumberFormat="1" applyFont="1" applyFill="1" applyBorder="1" applyAlignment="1" applyProtection="1">
      <alignment horizontal="right" vertical="top" wrapText="1"/>
      <protection hidden="1"/>
    </xf>
    <xf numFmtId="172" fontId="6" fillId="0" borderId="11" xfId="52" applyNumberFormat="1" applyFont="1" applyBorder="1" applyAlignment="1">
      <alignment vertical="top"/>
      <protection/>
    </xf>
    <xf numFmtId="0" fontId="4" fillId="0" borderId="12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0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52" applyFont="1" applyBorder="1">
      <alignment/>
      <protection/>
    </xf>
    <xf numFmtId="167" fontId="4" fillId="0" borderId="0" xfId="52" applyNumberFormat="1" applyFont="1" applyFill="1" applyBorder="1" applyAlignment="1" applyProtection="1">
      <alignment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/>
      <protection hidden="1"/>
    </xf>
    <xf numFmtId="172" fontId="4" fillId="0" borderId="0" xfId="52" applyNumberFormat="1" applyFont="1" applyBorder="1" applyAlignment="1">
      <alignment vertical="top"/>
      <protection/>
    </xf>
    <xf numFmtId="171" fontId="4" fillId="0" borderId="13" xfId="52" applyNumberFormat="1" applyFont="1" applyFill="1" applyBorder="1" applyAlignment="1" applyProtection="1">
      <alignment vertical="top" wrapText="1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5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6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3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1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63" applyFont="1" applyFill="1" applyAlignment="1" applyProtection="1">
      <alignment horizont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/>
      <protection hidden="1"/>
    </xf>
    <xf numFmtId="0" fontId="4" fillId="0" borderId="19" xfId="52" applyNumberFormat="1" applyFont="1" applyFill="1" applyBorder="1" applyAlignment="1" applyProtection="1">
      <alignment horizontal="center" vertical="top"/>
      <protection hidden="1"/>
    </xf>
    <xf numFmtId="0" fontId="4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5" fillId="0" borderId="0" xfId="63" applyNumberFormat="1" applyFont="1" applyFill="1" applyAlignment="1" applyProtection="1">
      <alignment horizontal="center"/>
      <protection hidden="1"/>
    </xf>
    <xf numFmtId="0" fontId="5" fillId="0" borderId="0" xfId="63" applyFont="1" applyFill="1" applyAlignment="1" applyProtection="1">
      <alignment horizontal="center" vertical="top" wrapText="1"/>
      <protection hidden="1"/>
    </xf>
    <xf numFmtId="171" fontId="4" fillId="0" borderId="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0" xfId="52" applyNumberFormat="1" applyFont="1" applyFill="1" applyBorder="1" applyAlignment="1" applyProtection="1">
      <alignment horizontal="left" vertical="top" wrapText="1"/>
      <protection hidden="1"/>
    </xf>
    <xf numFmtId="0" fontId="4" fillId="0" borderId="13" xfId="52" applyFont="1" applyBorder="1" applyAlignment="1" applyProtection="1">
      <alignment horizontal="center" vertical="top" wrapText="1"/>
      <protection hidden="1"/>
    </xf>
    <xf numFmtId="0" fontId="4" fillId="0" borderId="11" xfId="52" applyFont="1" applyBorder="1" applyAlignment="1" applyProtection="1">
      <alignment horizontal="center" vertical="top" wrapText="1"/>
      <protection hidden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2 2 10" xfId="55"/>
    <cellStyle name="Обычный 2 2 2 2" xfId="56"/>
    <cellStyle name="Обычный 2 2 3" xfId="57"/>
    <cellStyle name="Обычный 2 2 4" xfId="58"/>
    <cellStyle name="Обычный 2 2 5" xfId="59"/>
    <cellStyle name="Обычный 2 3" xfId="60"/>
    <cellStyle name="Обычный 2 4" xfId="61"/>
    <cellStyle name="Обычный 2 46" xfId="62"/>
    <cellStyle name="Обычный 2 47" xfId="63"/>
    <cellStyle name="Обычный 2 48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9"/>
  <sheetViews>
    <sheetView showGridLines="0" tabSelected="1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65" sqref="E65"/>
    </sheetView>
  </sheetViews>
  <sheetFormatPr defaultColWidth="9.140625" defaultRowHeight="15"/>
  <cols>
    <col min="1" max="1" width="5.28125" style="8" customWidth="1"/>
    <col min="2" max="2" width="4.8515625" style="8" customWidth="1"/>
    <col min="3" max="3" width="28.140625" style="8" customWidth="1"/>
    <col min="4" max="4" width="20.140625" style="8" customWidth="1"/>
    <col min="5" max="5" width="13.00390625" style="8" customWidth="1"/>
    <col min="6" max="7" width="12.00390625" style="8" customWidth="1"/>
    <col min="8" max="9" width="11.8515625" style="8" customWidth="1"/>
    <col min="10" max="10" width="12.140625" style="8" customWidth="1"/>
    <col min="11" max="11" width="13.421875" style="8" customWidth="1"/>
    <col min="12" max="12" width="9.8515625" style="8" customWidth="1"/>
    <col min="13" max="13" width="10.00390625" style="8" customWidth="1"/>
    <col min="14" max="43" width="7.8515625" style="8" customWidth="1"/>
    <col min="44" max="16384" width="9.140625" style="8" customWidth="1"/>
  </cols>
  <sheetData>
    <row r="1" spans="1:13" s="30" customFormat="1" ht="19.5" customHeight="1">
      <c r="A1" s="62" t="s">
        <v>56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30" customFormat="1" ht="19.5" customHeight="1">
      <c r="A2" s="63" t="s">
        <v>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0" customFormat="1" ht="20.25" customHeight="1">
      <c r="A3" s="63" t="s">
        <v>58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s="30" customFormat="1" ht="19.5" customHeight="1">
      <c r="A4" s="57" t="s">
        <v>64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2:12" ht="15" customHeight="1">
      <c r="B5" s="1"/>
      <c r="C5" s="1"/>
      <c r="D5" s="1"/>
      <c r="E5" s="1"/>
      <c r="F5" s="1"/>
      <c r="G5" s="1"/>
      <c r="H5" s="1"/>
      <c r="I5" s="1"/>
      <c r="J5" s="9"/>
      <c r="K5" s="9"/>
      <c r="L5" s="9"/>
    </row>
    <row r="6" spans="1:13" ht="19.5" customHeight="1">
      <c r="A6" s="66" t="s">
        <v>18</v>
      </c>
      <c r="B6" s="66" t="s">
        <v>19</v>
      </c>
      <c r="C6" s="60" t="s">
        <v>16</v>
      </c>
      <c r="D6" s="60" t="s">
        <v>17</v>
      </c>
      <c r="E6" s="60" t="s">
        <v>55</v>
      </c>
      <c r="F6" s="58" t="s">
        <v>59</v>
      </c>
      <c r="G6" s="59"/>
      <c r="H6" s="60" t="s">
        <v>65</v>
      </c>
      <c r="I6" s="58" t="s">
        <v>59</v>
      </c>
      <c r="J6" s="59"/>
      <c r="K6" s="60" t="s">
        <v>51</v>
      </c>
      <c r="L6" s="58" t="s">
        <v>59</v>
      </c>
      <c r="M6" s="59"/>
    </row>
    <row r="7" spans="1:13" ht="75.75" customHeight="1">
      <c r="A7" s="67"/>
      <c r="B7" s="67"/>
      <c r="C7" s="61"/>
      <c r="D7" s="61"/>
      <c r="E7" s="61"/>
      <c r="F7" s="43" t="s">
        <v>60</v>
      </c>
      <c r="G7" s="43" t="s">
        <v>61</v>
      </c>
      <c r="H7" s="61"/>
      <c r="I7" s="43" t="s">
        <v>60</v>
      </c>
      <c r="J7" s="43" t="s">
        <v>61</v>
      </c>
      <c r="K7" s="61"/>
      <c r="L7" s="43" t="s">
        <v>60</v>
      </c>
      <c r="M7" s="43" t="s">
        <v>61</v>
      </c>
    </row>
    <row r="8" spans="1:13" s="14" customFormat="1" ht="19.5" customHeight="1">
      <c r="A8" s="13">
        <v>1</v>
      </c>
      <c r="B8" s="6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2">
        <v>13</v>
      </c>
    </row>
    <row r="9" spans="1:13" ht="22.5" customHeight="1">
      <c r="A9" s="31"/>
      <c r="B9" s="32"/>
      <c r="C9" s="33" t="s">
        <v>52</v>
      </c>
      <c r="D9" s="34"/>
      <c r="E9" s="35">
        <f aca="true" t="shared" si="0" ref="E9:J9">E10+E14+E22+E23+E24+E30+E31+E35+E38+E42+E45+E46+E50+E55+E61+E62+E63+E64</f>
        <v>3155236.4</v>
      </c>
      <c r="F9" s="35">
        <f t="shared" si="0"/>
        <v>1869883</v>
      </c>
      <c r="G9" s="35">
        <f t="shared" si="0"/>
        <v>1285353.4000000001</v>
      </c>
      <c r="H9" s="35">
        <f t="shared" si="0"/>
        <v>2541142.9</v>
      </c>
      <c r="I9" s="35">
        <f t="shared" si="0"/>
        <v>1521907.4000000001</v>
      </c>
      <c r="J9" s="35">
        <f t="shared" si="0"/>
        <v>1019235.5</v>
      </c>
      <c r="K9" s="35">
        <f aca="true" t="shared" si="1" ref="K9:M10">H9/E9*100</f>
        <v>80.53732202125964</v>
      </c>
      <c r="L9" s="35">
        <f t="shared" si="1"/>
        <v>81.39051480761097</v>
      </c>
      <c r="M9" s="42">
        <f t="shared" si="1"/>
        <v>79.29612976477908</v>
      </c>
    </row>
    <row r="10" spans="1:13" ht="15.75" customHeight="1">
      <c r="A10" s="26">
        <v>1</v>
      </c>
      <c r="B10" s="15" t="s">
        <v>20</v>
      </c>
      <c r="C10" s="64" t="s">
        <v>21</v>
      </c>
      <c r="D10" s="16" t="s">
        <v>22</v>
      </c>
      <c r="E10" s="38">
        <f aca="true" t="shared" si="2" ref="E10:J10">E11+E12+E13</f>
        <v>1866600.4000000001</v>
      </c>
      <c r="F10" s="38">
        <f t="shared" si="2"/>
        <v>1207900.8</v>
      </c>
      <c r="G10" s="38">
        <f t="shared" si="2"/>
        <v>658699.6000000001</v>
      </c>
      <c r="H10" s="38">
        <f t="shared" si="2"/>
        <v>1657395.4</v>
      </c>
      <c r="I10" s="38">
        <f t="shared" si="2"/>
        <v>1105058.4</v>
      </c>
      <c r="J10" s="38">
        <f t="shared" si="2"/>
        <v>552337</v>
      </c>
      <c r="K10" s="36">
        <f t="shared" si="1"/>
        <v>88.79219140850928</v>
      </c>
      <c r="L10" s="36">
        <f t="shared" si="1"/>
        <v>91.48585711674335</v>
      </c>
      <c r="M10" s="37">
        <f t="shared" si="1"/>
        <v>83.85263935183806</v>
      </c>
    </row>
    <row r="11" spans="1:13" ht="47.25">
      <c r="A11" s="5"/>
      <c r="B11" s="2"/>
      <c r="C11" s="64"/>
      <c r="D11" s="11" t="s">
        <v>1</v>
      </c>
      <c r="E11" s="39">
        <f>F11+G11</f>
        <v>9696</v>
      </c>
      <c r="F11" s="39">
        <v>0</v>
      </c>
      <c r="G11" s="39">
        <v>9696</v>
      </c>
      <c r="H11" s="39">
        <f>I11+J11</f>
        <v>3788.2</v>
      </c>
      <c r="I11" s="38">
        <v>0</v>
      </c>
      <c r="J11" s="40">
        <v>3788.2</v>
      </c>
      <c r="K11" s="36">
        <f aca="true" t="shared" si="3" ref="K11:K68">H11/E11*100</f>
        <v>39.069719471947195</v>
      </c>
      <c r="L11" s="36">
        <v>0</v>
      </c>
      <c r="M11" s="37">
        <f aca="true" t="shared" si="4" ref="M11:M68">J11/G11*100</f>
        <v>39.069719471947195</v>
      </c>
    </row>
    <row r="12" spans="1:13" ht="31.5">
      <c r="A12" s="5"/>
      <c r="B12" s="2"/>
      <c r="C12" s="64"/>
      <c r="D12" s="11" t="s">
        <v>3</v>
      </c>
      <c r="E12" s="39">
        <f aca="true" t="shared" si="5" ref="E12:E63">F12+G12</f>
        <v>1856361.6</v>
      </c>
      <c r="F12" s="39">
        <v>1207900.8</v>
      </c>
      <c r="G12" s="39">
        <v>648460.8</v>
      </c>
      <c r="H12" s="39">
        <f aca="true" t="shared" si="6" ref="H12:H63">I12+J12</f>
        <v>1653161.2</v>
      </c>
      <c r="I12" s="38">
        <v>1105058.4</v>
      </c>
      <c r="J12" s="40">
        <v>548102.8</v>
      </c>
      <c r="K12" s="36">
        <f t="shared" si="3"/>
        <v>89.05383520107289</v>
      </c>
      <c r="L12" s="36">
        <f aca="true" t="shared" si="7" ref="L12:L68">I12/F12*100</f>
        <v>91.48585711674335</v>
      </c>
      <c r="M12" s="37">
        <f t="shared" si="4"/>
        <v>84.52365971852115</v>
      </c>
    </row>
    <row r="13" spans="1:13" ht="47.25">
      <c r="A13" s="4"/>
      <c r="B13" s="3"/>
      <c r="C13" s="65"/>
      <c r="D13" s="11" t="s">
        <v>2</v>
      </c>
      <c r="E13" s="39">
        <f t="shared" si="5"/>
        <v>542.8</v>
      </c>
      <c r="F13" s="39">
        <v>0</v>
      </c>
      <c r="G13" s="39">
        <v>542.8</v>
      </c>
      <c r="H13" s="39">
        <f t="shared" si="6"/>
        <v>446</v>
      </c>
      <c r="I13" s="38">
        <v>0</v>
      </c>
      <c r="J13" s="40">
        <v>446</v>
      </c>
      <c r="K13" s="36">
        <f t="shared" si="3"/>
        <v>82.16654384672071</v>
      </c>
      <c r="L13" s="36">
        <v>0</v>
      </c>
      <c r="M13" s="37">
        <f t="shared" si="4"/>
        <v>82.16654384672071</v>
      </c>
    </row>
    <row r="14" spans="1:13" ht="15.75" customHeight="1">
      <c r="A14" s="26">
        <v>2</v>
      </c>
      <c r="B14" s="17" t="s">
        <v>23</v>
      </c>
      <c r="C14" s="51" t="s">
        <v>24</v>
      </c>
      <c r="D14" s="10" t="s">
        <v>22</v>
      </c>
      <c r="E14" s="41">
        <f aca="true" t="shared" si="8" ref="E14:J14">E15+E16+E17+E18+E19+E20+E21</f>
        <v>191930.4</v>
      </c>
      <c r="F14" s="41">
        <f t="shared" si="8"/>
        <v>174784.8</v>
      </c>
      <c r="G14" s="41">
        <f t="shared" si="8"/>
        <v>17145.6</v>
      </c>
      <c r="H14" s="41">
        <f t="shared" si="8"/>
        <v>84437.59999999999</v>
      </c>
      <c r="I14" s="41">
        <f t="shared" si="8"/>
        <v>71610.29999999999</v>
      </c>
      <c r="J14" s="41">
        <f t="shared" si="8"/>
        <v>12827.3</v>
      </c>
      <c r="K14" s="36">
        <f t="shared" si="3"/>
        <v>43.993864442527084</v>
      </c>
      <c r="L14" s="36">
        <f t="shared" si="7"/>
        <v>40.97055350350831</v>
      </c>
      <c r="M14" s="37">
        <f t="shared" si="4"/>
        <v>74.81394643523703</v>
      </c>
    </row>
    <row r="15" spans="1:13" ht="64.5" customHeight="1">
      <c r="A15" s="5"/>
      <c r="B15" s="18"/>
      <c r="C15" s="52"/>
      <c r="D15" s="11" t="s">
        <v>0</v>
      </c>
      <c r="E15" s="39">
        <f t="shared" si="5"/>
        <v>80</v>
      </c>
      <c r="F15" s="39">
        <v>0</v>
      </c>
      <c r="G15" s="39">
        <v>80</v>
      </c>
      <c r="H15" s="39">
        <f t="shared" si="6"/>
        <v>64.8</v>
      </c>
      <c r="I15" s="38">
        <v>0</v>
      </c>
      <c r="J15" s="40">
        <v>64.8</v>
      </c>
      <c r="K15" s="36">
        <f t="shared" si="3"/>
        <v>81</v>
      </c>
      <c r="L15" s="36">
        <v>0</v>
      </c>
      <c r="M15" s="37">
        <f t="shared" si="4"/>
        <v>81</v>
      </c>
    </row>
    <row r="16" spans="1:13" ht="31.5">
      <c r="A16" s="5"/>
      <c r="B16" s="18"/>
      <c r="C16" s="52"/>
      <c r="D16" s="11" t="s">
        <v>3</v>
      </c>
      <c r="E16" s="39">
        <f t="shared" si="5"/>
        <v>14024</v>
      </c>
      <c r="F16" s="39">
        <v>5240.4</v>
      </c>
      <c r="G16" s="39">
        <v>8783.6</v>
      </c>
      <c r="H16" s="39">
        <f t="shared" si="6"/>
        <v>10451</v>
      </c>
      <c r="I16" s="38">
        <v>5063.4</v>
      </c>
      <c r="J16" s="40">
        <v>5387.6</v>
      </c>
      <c r="K16" s="36">
        <f t="shared" si="3"/>
        <v>74.52224757558471</v>
      </c>
      <c r="L16" s="36">
        <f t="shared" si="7"/>
        <v>96.62239523700481</v>
      </c>
      <c r="M16" s="37">
        <f t="shared" si="4"/>
        <v>61.33703720570154</v>
      </c>
    </row>
    <row r="17" spans="1:13" ht="31.5">
      <c r="A17" s="5"/>
      <c r="B17" s="18"/>
      <c r="C17" s="52"/>
      <c r="D17" s="11" t="s">
        <v>4</v>
      </c>
      <c r="E17" s="39">
        <f t="shared" si="5"/>
        <v>996.8</v>
      </c>
      <c r="F17" s="39">
        <v>0</v>
      </c>
      <c r="G17" s="39">
        <v>996.8</v>
      </c>
      <c r="H17" s="39">
        <f t="shared" si="6"/>
        <v>996.7</v>
      </c>
      <c r="I17" s="38">
        <v>0</v>
      </c>
      <c r="J17" s="40">
        <v>996.7</v>
      </c>
      <c r="K17" s="36">
        <f t="shared" si="3"/>
        <v>99.98996789727128</v>
      </c>
      <c r="L17" s="36">
        <v>0</v>
      </c>
      <c r="M17" s="37">
        <f t="shared" si="4"/>
        <v>99.98996789727128</v>
      </c>
    </row>
    <row r="18" spans="1:13" ht="31.5">
      <c r="A18" s="5"/>
      <c r="B18" s="18"/>
      <c r="C18" s="52"/>
      <c r="D18" s="11" t="s">
        <v>5</v>
      </c>
      <c r="E18" s="39">
        <f t="shared" si="5"/>
        <v>1950</v>
      </c>
      <c r="F18" s="39">
        <v>0</v>
      </c>
      <c r="G18" s="39">
        <v>1950</v>
      </c>
      <c r="H18" s="39">
        <f t="shared" si="6"/>
        <v>1950</v>
      </c>
      <c r="I18" s="38">
        <v>0</v>
      </c>
      <c r="J18" s="40">
        <v>1950</v>
      </c>
      <c r="K18" s="36">
        <f t="shared" si="3"/>
        <v>100</v>
      </c>
      <c r="L18" s="36">
        <v>0</v>
      </c>
      <c r="M18" s="37">
        <f t="shared" si="4"/>
        <v>100</v>
      </c>
    </row>
    <row r="19" spans="1:13" ht="47.25">
      <c r="A19" s="5"/>
      <c r="B19" s="18"/>
      <c r="C19" s="52"/>
      <c r="D19" s="11" t="s">
        <v>2</v>
      </c>
      <c r="E19" s="39">
        <f t="shared" si="5"/>
        <v>210</v>
      </c>
      <c r="F19" s="39">
        <v>0</v>
      </c>
      <c r="G19" s="39">
        <v>210</v>
      </c>
      <c r="H19" s="39">
        <f t="shared" si="6"/>
        <v>90.9</v>
      </c>
      <c r="I19" s="38">
        <v>0</v>
      </c>
      <c r="J19" s="40">
        <v>90.9</v>
      </c>
      <c r="K19" s="36">
        <f t="shared" si="3"/>
        <v>43.28571428571429</v>
      </c>
      <c r="L19" s="36">
        <v>0</v>
      </c>
      <c r="M19" s="37">
        <f t="shared" si="4"/>
        <v>43.28571428571429</v>
      </c>
    </row>
    <row r="20" spans="1:13" ht="47.25" customHeight="1">
      <c r="A20" s="5"/>
      <c r="B20" s="18"/>
      <c r="C20" s="52"/>
      <c r="D20" s="11" t="s">
        <v>6</v>
      </c>
      <c r="E20" s="39">
        <f t="shared" si="5"/>
        <v>171034.1</v>
      </c>
      <c r="F20" s="39">
        <v>169544.4</v>
      </c>
      <c r="G20" s="39">
        <v>1489.7</v>
      </c>
      <c r="H20" s="39">
        <f t="shared" si="6"/>
        <v>67396.7</v>
      </c>
      <c r="I20" s="38">
        <v>66546.9</v>
      </c>
      <c r="J20" s="40">
        <v>849.8</v>
      </c>
      <c r="K20" s="36">
        <f t="shared" si="3"/>
        <v>39.40541681454166</v>
      </c>
      <c r="L20" s="36">
        <f t="shared" si="7"/>
        <v>39.25042643696872</v>
      </c>
      <c r="M20" s="37">
        <f t="shared" si="4"/>
        <v>57.045042626032085</v>
      </c>
    </row>
    <row r="21" spans="1:13" ht="31.5">
      <c r="A21" s="4"/>
      <c r="B21" s="19"/>
      <c r="C21" s="53"/>
      <c r="D21" s="11" t="s">
        <v>7</v>
      </c>
      <c r="E21" s="39">
        <f t="shared" si="5"/>
        <v>3635.5</v>
      </c>
      <c r="F21" s="39">
        <v>0</v>
      </c>
      <c r="G21" s="39">
        <v>3635.5</v>
      </c>
      <c r="H21" s="39">
        <f t="shared" si="6"/>
        <v>3487.5</v>
      </c>
      <c r="I21" s="38">
        <v>0</v>
      </c>
      <c r="J21" s="40">
        <v>3487.5</v>
      </c>
      <c r="K21" s="36">
        <f t="shared" si="3"/>
        <v>95.92903314537202</v>
      </c>
      <c r="L21" s="36">
        <v>0</v>
      </c>
      <c r="M21" s="37">
        <f t="shared" si="4"/>
        <v>95.92903314537202</v>
      </c>
    </row>
    <row r="22" spans="1:13" ht="47.25">
      <c r="A22" s="28">
        <v>3</v>
      </c>
      <c r="B22" s="20" t="s">
        <v>25</v>
      </c>
      <c r="C22" s="29" t="s">
        <v>26</v>
      </c>
      <c r="D22" s="11" t="s">
        <v>8</v>
      </c>
      <c r="E22" s="39">
        <f t="shared" si="5"/>
        <v>30215.9</v>
      </c>
      <c r="F22" s="39">
        <v>0</v>
      </c>
      <c r="G22" s="39">
        <v>30215.9</v>
      </c>
      <c r="H22" s="39">
        <f t="shared" si="6"/>
        <v>25626.9</v>
      </c>
      <c r="I22" s="38">
        <v>0</v>
      </c>
      <c r="J22" s="40">
        <v>25626.9</v>
      </c>
      <c r="K22" s="36">
        <f t="shared" si="3"/>
        <v>84.8126317600998</v>
      </c>
      <c r="L22" s="36">
        <v>0</v>
      </c>
      <c r="M22" s="37">
        <f t="shared" si="4"/>
        <v>84.8126317600998</v>
      </c>
    </row>
    <row r="23" spans="1:13" ht="47.25">
      <c r="A23" s="27">
        <v>4</v>
      </c>
      <c r="B23" s="20" t="s">
        <v>27</v>
      </c>
      <c r="C23" s="29" t="s">
        <v>28</v>
      </c>
      <c r="D23" s="11" t="s">
        <v>9</v>
      </c>
      <c r="E23" s="39">
        <f t="shared" si="5"/>
        <v>340348.9</v>
      </c>
      <c r="F23" s="39">
        <v>63475.2</v>
      </c>
      <c r="G23" s="39">
        <v>276873.7</v>
      </c>
      <c r="H23" s="39">
        <f t="shared" si="6"/>
        <v>301065.7</v>
      </c>
      <c r="I23" s="38">
        <v>60669.3</v>
      </c>
      <c r="J23" s="40">
        <v>240396.4</v>
      </c>
      <c r="K23" s="36">
        <f t="shared" si="3"/>
        <v>88.45796181506684</v>
      </c>
      <c r="L23" s="36">
        <f t="shared" si="7"/>
        <v>95.57953342407744</v>
      </c>
      <c r="M23" s="37">
        <f t="shared" si="4"/>
        <v>86.82529254313428</v>
      </c>
    </row>
    <row r="24" spans="1:13" ht="15.75" customHeight="1">
      <c r="A24" s="26">
        <v>5</v>
      </c>
      <c r="B24" s="20" t="s">
        <v>29</v>
      </c>
      <c r="C24" s="54" t="s">
        <v>30</v>
      </c>
      <c r="D24" s="10" t="s">
        <v>22</v>
      </c>
      <c r="E24" s="41">
        <f aca="true" t="shared" si="9" ref="E24:J24">SUM(E25:E29)</f>
        <v>22197.4</v>
      </c>
      <c r="F24" s="41">
        <f t="shared" si="9"/>
        <v>1000</v>
      </c>
      <c r="G24" s="41">
        <f t="shared" si="9"/>
        <v>21197.4</v>
      </c>
      <c r="H24" s="41">
        <f t="shared" si="9"/>
        <v>17552.2</v>
      </c>
      <c r="I24" s="41">
        <f t="shared" si="9"/>
        <v>494.9</v>
      </c>
      <c r="J24" s="41">
        <f t="shared" si="9"/>
        <v>17057.3</v>
      </c>
      <c r="K24" s="36">
        <f t="shared" si="3"/>
        <v>79.07322479209277</v>
      </c>
      <c r="L24" s="36">
        <f t="shared" si="7"/>
        <v>49.489999999999995</v>
      </c>
      <c r="M24" s="37">
        <f t="shared" si="4"/>
        <v>80.46883108305735</v>
      </c>
    </row>
    <row r="25" spans="1:13" ht="61.5" customHeight="1">
      <c r="A25" s="5"/>
      <c r="B25" s="21"/>
      <c r="C25" s="55"/>
      <c r="D25" s="11" t="s">
        <v>0</v>
      </c>
      <c r="E25" s="39">
        <f t="shared" si="5"/>
        <v>20572.4</v>
      </c>
      <c r="F25" s="39">
        <v>0</v>
      </c>
      <c r="G25" s="39">
        <v>20572.4</v>
      </c>
      <c r="H25" s="39">
        <f t="shared" si="6"/>
        <v>16797.3</v>
      </c>
      <c r="I25" s="38">
        <v>0</v>
      </c>
      <c r="J25" s="40">
        <v>16797.3</v>
      </c>
      <c r="K25" s="36">
        <f t="shared" si="3"/>
        <v>81.6496859870506</v>
      </c>
      <c r="L25" s="36">
        <v>0</v>
      </c>
      <c r="M25" s="37">
        <f t="shared" si="4"/>
        <v>81.6496859870506</v>
      </c>
    </row>
    <row r="26" spans="1:13" ht="48.75" customHeight="1">
      <c r="A26" s="5"/>
      <c r="B26" s="21"/>
      <c r="C26" s="55"/>
      <c r="D26" s="11" t="s">
        <v>10</v>
      </c>
      <c r="E26" s="39">
        <f t="shared" si="5"/>
        <v>500</v>
      </c>
      <c r="F26" s="39">
        <v>500</v>
      </c>
      <c r="G26" s="39">
        <v>0</v>
      </c>
      <c r="H26" s="39">
        <f t="shared" si="6"/>
        <v>0</v>
      </c>
      <c r="I26" s="38">
        <v>0</v>
      </c>
      <c r="J26" s="40">
        <v>0</v>
      </c>
      <c r="K26" s="36">
        <f t="shared" si="3"/>
        <v>0</v>
      </c>
      <c r="L26" s="36">
        <f t="shared" si="7"/>
        <v>0</v>
      </c>
      <c r="M26" s="37">
        <v>0</v>
      </c>
    </row>
    <row r="27" spans="1:13" ht="61.5" customHeight="1">
      <c r="A27" s="5"/>
      <c r="B27" s="21"/>
      <c r="C27" s="55"/>
      <c r="D27" s="11" t="s">
        <v>11</v>
      </c>
      <c r="E27" s="39">
        <f t="shared" si="5"/>
        <v>860</v>
      </c>
      <c r="F27" s="39">
        <v>500</v>
      </c>
      <c r="G27" s="39">
        <v>360</v>
      </c>
      <c r="H27" s="39">
        <f t="shared" si="6"/>
        <v>494.9</v>
      </c>
      <c r="I27" s="38">
        <v>494.9</v>
      </c>
      <c r="J27" s="40">
        <v>0</v>
      </c>
      <c r="K27" s="36">
        <f t="shared" si="3"/>
        <v>57.54651162790697</v>
      </c>
      <c r="L27" s="36">
        <f t="shared" si="7"/>
        <v>98.97999999999999</v>
      </c>
      <c r="M27" s="37">
        <f t="shared" si="4"/>
        <v>0</v>
      </c>
    </row>
    <row r="28" spans="1:13" ht="31.5">
      <c r="A28" s="5"/>
      <c r="B28" s="21"/>
      <c r="C28" s="55"/>
      <c r="D28" s="11" t="s">
        <v>9</v>
      </c>
      <c r="E28" s="39">
        <f t="shared" si="5"/>
        <v>260</v>
      </c>
      <c r="F28" s="39">
        <v>0</v>
      </c>
      <c r="G28" s="39">
        <v>260</v>
      </c>
      <c r="H28" s="39">
        <f t="shared" si="6"/>
        <v>260</v>
      </c>
      <c r="I28" s="38">
        <v>0</v>
      </c>
      <c r="J28" s="40">
        <v>260</v>
      </c>
      <c r="K28" s="36">
        <f t="shared" si="3"/>
        <v>100</v>
      </c>
      <c r="L28" s="36">
        <v>0</v>
      </c>
      <c r="M28" s="37">
        <f t="shared" si="4"/>
        <v>100</v>
      </c>
    </row>
    <row r="29" spans="1:13" ht="31.5">
      <c r="A29" s="4"/>
      <c r="B29" s="22"/>
      <c r="C29" s="56"/>
      <c r="D29" s="11" t="s">
        <v>8</v>
      </c>
      <c r="E29" s="39">
        <f t="shared" si="5"/>
        <v>5</v>
      </c>
      <c r="F29" s="39">
        <v>0</v>
      </c>
      <c r="G29" s="39">
        <v>5</v>
      </c>
      <c r="H29" s="39">
        <f t="shared" si="6"/>
        <v>0</v>
      </c>
      <c r="I29" s="38">
        <v>0</v>
      </c>
      <c r="J29" s="40">
        <v>0</v>
      </c>
      <c r="K29" s="36">
        <f t="shared" si="3"/>
        <v>0</v>
      </c>
      <c r="L29" s="36">
        <v>0</v>
      </c>
      <c r="M29" s="37">
        <f t="shared" si="4"/>
        <v>0</v>
      </c>
    </row>
    <row r="30" spans="1:13" ht="94.5">
      <c r="A30" s="28">
        <v>6</v>
      </c>
      <c r="B30" s="20" t="s">
        <v>31</v>
      </c>
      <c r="C30" s="50" t="s">
        <v>32</v>
      </c>
      <c r="D30" s="11" t="s">
        <v>2</v>
      </c>
      <c r="E30" s="39">
        <f t="shared" si="5"/>
        <v>29239.2</v>
      </c>
      <c r="F30" s="39">
        <v>2828.8</v>
      </c>
      <c r="G30" s="39">
        <v>26410.4</v>
      </c>
      <c r="H30" s="39">
        <f t="shared" si="6"/>
        <v>24020.2</v>
      </c>
      <c r="I30" s="38">
        <v>1887.7</v>
      </c>
      <c r="J30" s="40">
        <v>22132.5</v>
      </c>
      <c r="K30" s="36">
        <f t="shared" si="3"/>
        <v>82.1506744370571</v>
      </c>
      <c r="L30" s="36">
        <f t="shared" si="7"/>
        <v>66.7314762443439</v>
      </c>
      <c r="M30" s="37">
        <f t="shared" si="4"/>
        <v>83.80221427922334</v>
      </c>
    </row>
    <row r="31" spans="1:13" ht="15.75" customHeight="1">
      <c r="A31" s="26">
        <v>7</v>
      </c>
      <c r="B31" s="20" t="s">
        <v>33</v>
      </c>
      <c r="C31" s="54" t="s">
        <v>50</v>
      </c>
      <c r="D31" s="10" t="s">
        <v>22</v>
      </c>
      <c r="E31" s="41">
        <f aca="true" t="shared" si="10" ref="E31:J31">SUM(E32:E34)</f>
        <v>12501</v>
      </c>
      <c r="F31" s="41">
        <f t="shared" si="10"/>
        <v>0</v>
      </c>
      <c r="G31" s="41">
        <f t="shared" si="10"/>
        <v>12501</v>
      </c>
      <c r="H31" s="41">
        <f t="shared" si="10"/>
        <v>5790</v>
      </c>
      <c r="I31" s="41">
        <f t="shared" si="10"/>
        <v>0</v>
      </c>
      <c r="J31" s="41">
        <f t="shared" si="10"/>
        <v>5790</v>
      </c>
      <c r="K31" s="36">
        <f t="shared" si="3"/>
        <v>46.316294696424286</v>
      </c>
      <c r="L31" s="36">
        <v>0</v>
      </c>
      <c r="M31" s="37">
        <f t="shared" si="4"/>
        <v>46.316294696424286</v>
      </c>
    </row>
    <row r="32" spans="1:13" ht="48" customHeight="1">
      <c r="A32" s="5"/>
      <c r="B32" s="21"/>
      <c r="C32" s="55"/>
      <c r="D32" s="11" t="s">
        <v>10</v>
      </c>
      <c r="E32" s="39">
        <f t="shared" si="5"/>
        <v>4130</v>
      </c>
      <c r="F32" s="39">
        <v>0</v>
      </c>
      <c r="G32" s="39">
        <v>4130</v>
      </c>
      <c r="H32" s="39">
        <f t="shared" si="6"/>
        <v>556.8</v>
      </c>
      <c r="I32" s="38">
        <v>0</v>
      </c>
      <c r="J32" s="40">
        <v>556.8</v>
      </c>
      <c r="K32" s="36">
        <f t="shared" si="3"/>
        <v>13.4818401937046</v>
      </c>
      <c r="L32" s="36">
        <v>0</v>
      </c>
      <c r="M32" s="37">
        <f t="shared" si="4"/>
        <v>13.4818401937046</v>
      </c>
    </row>
    <row r="33" spans="1:13" ht="48" customHeight="1">
      <c r="A33" s="5"/>
      <c r="B33" s="21"/>
      <c r="C33" s="55"/>
      <c r="D33" s="11" t="s">
        <v>13</v>
      </c>
      <c r="E33" s="39">
        <f t="shared" si="5"/>
        <v>300</v>
      </c>
      <c r="F33" s="39">
        <v>0</v>
      </c>
      <c r="G33" s="39">
        <v>300</v>
      </c>
      <c r="H33" s="39">
        <f t="shared" si="6"/>
        <v>0</v>
      </c>
      <c r="I33" s="38">
        <v>0</v>
      </c>
      <c r="J33" s="40">
        <v>0</v>
      </c>
      <c r="K33" s="36">
        <f t="shared" si="3"/>
        <v>0</v>
      </c>
      <c r="L33" s="36">
        <v>0</v>
      </c>
      <c r="M33" s="37">
        <f t="shared" si="4"/>
        <v>0</v>
      </c>
    </row>
    <row r="34" spans="1:13" ht="62.25" customHeight="1">
      <c r="A34" s="4"/>
      <c r="B34" s="22"/>
      <c r="C34" s="56"/>
      <c r="D34" s="11" t="s">
        <v>11</v>
      </c>
      <c r="E34" s="39">
        <f t="shared" si="5"/>
        <v>8071</v>
      </c>
      <c r="F34" s="39">
        <v>0</v>
      </c>
      <c r="G34" s="39">
        <v>8071</v>
      </c>
      <c r="H34" s="39">
        <f t="shared" si="6"/>
        <v>5233.2</v>
      </c>
      <c r="I34" s="38">
        <v>0</v>
      </c>
      <c r="J34" s="40">
        <v>5233.2</v>
      </c>
      <c r="K34" s="36">
        <f t="shared" si="3"/>
        <v>64.8395490026019</v>
      </c>
      <c r="L34" s="36">
        <v>0</v>
      </c>
      <c r="M34" s="37">
        <f t="shared" si="4"/>
        <v>64.8395490026019</v>
      </c>
    </row>
    <row r="35" spans="1:13" ht="15.75" customHeight="1">
      <c r="A35" s="26">
        <v>8</v>
      </c>
      <c r="B35" s="20" t="s">
        <v>34</v>
      </c>
      <c r="C35" s="54" t="s">
        <v>49</v>
      </c>
      <c r="D35" s="10" t="s">
        <v>22</v>
      </c>
      <c r="E35" s="41">
        <f aca="true" t="shared" si="11" ref="E35:J35">E36+E37</f>
        <v>148888.5</v>
      </c>
      <c r="F35" s="41">
        <f t="shared" si="11"/>
        <v>89738.5</v>
      </c>
      <c r="G35" s="41">
        <f t="shared" si="11"/>
        <v>59150</v>
      </c>
      <c r="H35" s="41">
        <f t="shared" si="11"/>
        <v>60724.6</v>
      </c>
      <c r="I35" s="41">
        <f t="shared" si="11"/>
        <v>13234.1</v>
      </c>
      <c r="J35" s="41">
        <f t="shared" si="11"/>
        <v>47490.5</v>
      </c>
      <c r="K35" s="36">
        <f t="shared" si="3"/>
        <v>40.78528563320874</v>
      </c>
      <c r="L35" s="36">
        <f t="shared" si="7"/>
        <v>14.747404959967017</v>
      </c>
      <c r="M35" s="37">
        <f t="shared" si="4"/>
        <v>80.28825021132714</v>
      </c>
    </row>
    <row r="36" spans="1:13" ht="46.5" customHeight="1">
      <c r="A36" s="5"/>
      <c r="B36" s="21"/>
      <c r="C36" s="55"/>
      <c r="D36" s="11" t="s">
        <v>10</v>
      </c>
      <c r="E36" s="39">
        <f t="shared" si="5"/>
        <v>1850</v>
      </c>
      <c r="F36" s="39">
        <v>0</v>
      </c>
      <c r="G36" s="39">
        <v>1850</v>
      </c>
      <c r="H36" s="39">
        <f t="shared" si="6"/>
        <v>331</v>
      </c>
      <c r="I36" s="38">
        <v>0</v>
      </c>
      <c r="J36" s="40">
        <v>331</v>
      </c>
      <c r="K36" s="36">
        <f t="shared" si="3"/>
        <v>17.89189189189189</v>
      </c>
      <c r="L36" s="36">
        <v>0</v>
      </c>
      <c r="M36" s="37">
        <f t="shared" si="4"/>
        <v>17.89189189189189</v>
      </c>
    </row>
    <row r="37" spans="1:13" ht="63.75" customHeight="1">
      <c r="A37" s="4"/>
      <c r="B37" s="22"/>
      <c r="C37" s="56"/>
      <c r="D37" s="11" t="s">
        <v>12</v>
      </c>
      <c r="E37" s="39">
        <f t="shared" si="5"/>
        <v>147038.5</v>
      </c>
      <c r="F37" s="39">
        <v>89738.5</v>
      </c>
      <c r="G37" s="39">
        <v>57300</v>
      </c>
      <c r="H37" s="39">
        <f t="shared" si="6"/>
        <v>60393.6</v>
      </c>
      <c r="I37" s="38">
        <v>13234.1</v>
      </c>
      <c r="J37" s="40">
        <v>47159.5</v>
      </c>
      <c r="K37" s="36">
        <f t="shared" si="3"/>
        <v>41.073324333422875</v>
      </c>
      <c r="L37" s="36">
        <f t="shared" si="7"/>
        <v>14.747404959967017</v>
      </c>
      <c r="M37" s="37">
        <f t="shared" si="4"/>
        <v>82.30279232111693</v>
      </c>
    </row>
    <row r="38" spans="1:13" ht="15.75" customHeight="1">
      <c r="A38" s="26">
        <v>9</v>
      </c>
      <c r="B38" s="20" t="s">
        <v>35</v>
      </c>
      <c r="C38" s="54" t="s">
        <v>48</v>
      </c>
      <c r="D38" s="10" t="s">
        <v>22</v>
      </c>
      <c r="E38" s="41">
        <f aca="true" t="shared" si="12" ref="E38:J38">SUM(E39:E41)</f>
        <v>37529.8</v>
      </c>
      <c r="F38" s="41">
        <f t="shared" si="12"/>
        <v>1250.2</v>
      </c>
      <c r="G38" s="41">
        <f t="shared" si="12"/>
        <v>36279.6</v>
      </c>
      <c r="H38" s="41">
        <f t="shared" si="12"/>
        <v>4798.9</v>
      </c>
      <c r="I38" s="41">
        <f t="shared" si="12"/>
        <v>714.3</v>
      </c>
      <c r="J38" s="41">
        <f t="shared" si="12"/>
        <v>4084.6</v>
      </c>
      <c r="K38" s="36">
        <f t="shared" si="3"/>
        <v>12.786905339223761</v>
      </c>
      <c r="L38" s="36">
        <f t="shared" si="7"/>
        <v>57.13485842265237</v>
      </c>
      <c r="M38" s="37">
        <f t="shared" si="4"/>
        <v>11.258668783558806</v>
      </c>
    </row>
    <row r="39" spans="1:13" ht="62.25" customHeight="1">
      <c r="A39" s="5"/>
      <c r="B39" s="21"/>
      <c r="C39" s="55"/>
      <c r="D39" s="11" t="s">
        <v>0</v>
      </c>
      <c r="E39" s="39">
        <f t="shared" si="5"/>
        <v>2000.3000000000002</v>
      </c>
      <c r="F39" s="39">
        <v>1250.2</v>
      </c>
      <c r="G39" s="39">
        <v>750.1</v>
      </c>
      <c r="H39" s="39">
        <f t="shared" si="6"/>
        <v>1142.9</v>
      </c>
      <c r="I39" s="38">
        <v>714.3</v>
      </c>
      <c r="J39" s="40">
        <v>428.6</v>
      </c>
      <c r="K39" s="36">
        <f t="shared" si="3"/>
        <v>57.13642953556967</v>
      </c>
      <c r="L39" s="36">
        <f t="shared" si="7"/>
        <v>57.13485842265237</v>
      </c>
      <c r="M39" s="37">
        <f t="shared" si="4"/>
        <v>57.139048126916414</v>
      </c>
    </row>
    <row r="40" spans="1:13" ht="47.25">
      <c r="A40" s="5"/>
      <c r="B40" s="21"/>
      <c r="C40" s="55"/>
      <c r="D40" s="11" t="s">
        <v>10</v>
      </c>
      <c r="E40" s="39">
        <f t="shared" si="5"/>
        <v>18558</v>
      </c>
      <c r="F40" s="39">
        <v>0</v>
      </c>
      <c r="G40" s="39">
        <v>18558</v>
      </c>
      <c r="H40" s="39">
        <f t="shared" si="6"/>
        <v>1025.5</v>
      </c>
      <c r="I40" s="38">
        <v>0</v>
      </c>
      <c r="J40" s="40">
        <v>1025.5</v>
      </c>
      <c r="K40" s="36">
        <f t="shared" si="3"/>
        <v>5.525918741243668</v>
      </c>
      <c r="L40" s="36">
        <v>0</v>
      </c>
      <c r="M40" s="37">
        <f t="shared" si="4"/>
        <v>5.525918741243668</v>
      </c>
    </row>
    <row r="41" spans="1:13" ht="47.25">
      <c r="A41" s="4"/>
      <c r="B41" s="22"/>
      <c r="C41" s="56"/>
      <c r="D41" s="11" t="s">
        <v>13</v>
      </c>
      <c r="E41" s="39">
        <f t="shared" si="5"/>
        <v>16971.5</v>
      </c>
      <c r="F41" s="39">
        <v>0</v>
      </c>
      <c r="G41" s="39">
        <v>16971.5</v>
      </c>
      <c r="H41" s="39">
        <f t="shared" si="6"/>
        <v>2630.5</v>
      </c>
      <c r="I41" s="38">
        <v>0</v>
      </c>
      <c r="J41" s="40">
        <v>2630.5</v>
      </c>
      <c r="K41" s="36">
        <f t="shared" si="3"/>
        <v>15.499513890934802</v>
      </c>
      <c r="L41" s="36">
        <v>0</v>
      </c>
      <c r="M41" s="37">
        <f t="shared" si="4"/>
        <v>15.499513890934802</v>
      </c>
    </row>
    <row r="42" spans="1:13" ht="15.75">
      <c r="A42" s="26">
        <v>10</v>
      </c>
      <c r="B42" s="20" t="s">
        <v>66</v>
      </c>
      <c r="C42" s="54" t="s">
        <v>67</v>
      </c>
      <c r="D42" s="10" t="s">
        <v>22</v>
      </c>
      <c r="E42" s="39">
        <f aca="true" t="shared" si="13" ref="E42:J42">SUM(E43:E44)</f>
        <v>2745</v>
      </c>
      <c r="F42" s="39">
        <f t="shared" si="13"/>
        <v>670</v>
      </c>
      <c r="G42" s="39">
        <f t="shared" si="13"/>
        <v>2075</v>
      </c>
      <c r="H42" s="39">
        <f t="shared" si="13"/>
        <v>163.4</v>
      </c>
      <c r="I42" s="39">
        <f t="shared" si="13"/>
        <v>0</v>
      </c>
      <c r="J42" s="39">
        <f t="shared" si="13"/>
        <v>163.4</v>
      </c>
      <c r="K42" s="36">
        <f t="shared" si="3"/>
        <v>5.95264116575592</v>
      </c>
      <c r="L42" s="36">
        <f t="shared" si="7"/>
        <v>0</v>
      </c>
      <c r="M42" s="37">
        <f t="shared" si="4"/>
        <v>7.8746987951807235</v>
      </c>
    </row>
    <row r="43" spans="1:13" ht="63">
      <c r="A43" s="5"/>
      <c r="B43" s="21"/>
      <c r="C43" s="55"/>
      <c r="D43" s="11" t="s">
        <v>0</v>
      </c>
      <c r="E43" s="39">
        <f>SUM(F43:G43)</f>
        <v>2545</v>
      </c>
      <c r="F43" s="39">
        <v>670</v>
      </c>
      <c r="G43" s="39">
        <v>1875</v>
      </c>
      <c r="H43" s="39">
        <f>SUM(I43:J43)</f>
        <v>163.4</v>
      </c>
      <c r="I43" s="38">
        <v>0</v>
      </c>
      <c r="J43" s="40">
        <v>163.4</v>
      </c>
      <c r="K43" s="36">
        <f t="shared" si="3"/>
        <v>6.420432220039293</v>
      </c>
      <c r="L43" s="36">
        <f t="shared" si="7"/>
        <v>0</v>
      </c>
      <c r="M43" s="37">
        <f t="shared" si="4"/>
        <v>8.714666666666666</v>
      </c>
    </row>
    <row r="44" spans="1:13" ht="33" customHeight="1">
      <c r="A44" s="4"/>
      <c r="B44" s="22"/>
      <c r="C44" s="56"/>
      <c r="D44" s="11" t="s">
        <v>13</v>
      </c>
      <c r="E44" s="39">
        <f>SUM(F44:G44)</f>
        <v>200</v>
      </c>
      <c r="F44" s="39">
        <v>0</v>
      </c>
      <c r="G44" s="39">
        <v>200</v>
      </c>
      <c r="H44" s="39">
        <f>SUM(I44:J44)</f>
        <v>0</v>
      </c>
      <c r="I44" s="38">
        <v>0</v>
      </c>
      <c r="J44" s="40">
        <v>0</v>
      </c>
      <c r="K44" s="36">
        <f t="shared" si="3"/>
        <v>0</v>
      </c>
      <c r="L44" s="36">
        <v>0</v>
      </c>
      <c r="M44" s="37">
        <f t="shared" si="4"/>
        <v>0</v>
      </c>
    </row>
    <row r="45" spans="1:13" ht="93" customHeight="1">
      <c r="A45" s="28">
        <v>11</v>
      </c>
      <c r="B45" s="20" t="s">
        <v>36</v>
      </c>
      <c r="C45" s="29" t="s">
        <v>47</v>
      </c>
      <c r="D45" s="11" t="s">
        <v>0</v>
      </c>
      <c r="E45" s="39">
        <f t="shared" si="5"/>
        <v>4000</v>
      </c>
      <c r="F45" s="39">
        <v>0</v>
      </c>
      <c r="G45" s="39">
        <v>4000</v>
      </c>
      <c r="H45" s="39">
        <f t="shared" si="6"/>
        <v>1568.5</v>
      </c>
      <c r="I45" s="38">
        <v>0</v>
      </c>
      <c r="J45" s="40">
        <v>1568.5</v>
      </c>
      <c r="K45" s="36">
        <f t="shared" si="3"/>
        <v>39.2125</v>
      </c>
      <c r="L45" s="36">
        <v>0</v>
      </c>
      <c r="M45" s="37">
        <f t="shared" si="4"/>
        <v>39.2125</v>
      </c>
    </row>
    <row r="46" spans="1:13" ht="15.75" customHeight="1">
      <c r="A46" s="26">
        <v>12</v>
      </c>
      <c r="B46" s="23" t="s">
        <v>37</v>
      </c>
      <c r="C46" s="54" t="s">
        <v>46</v>
      </c>
      <c r="D46" s="10" t="s">
        <v>22</v>
      </c>
      <c r="E46" s="41">
        <f>F46+G46</f>
        <v>29707.6</v>
      </c>
      <c r="F46" s="41">
        <f>SUM(F47:F49)</f>
        <v>8213.6</v>
      </c>
      <c r="G46" s="41">
        <f>SUM(G47:G49)</f>
        <v>21494</v>
      </c>
      <c r="H46" s="41">
        <f>I46+J46</f>
        <v>11856.400000000001</v>
      </c>
      <c r="I46" s="41">
        <f>SUM(I47:I49)</f>
        <v>6417.7</v>
      </c>
      <c r="J46" s="41">
        <f>SUM(J47:J49)</f>
        <v>5438.700000000001</v>
      </c>
      <c r="K46" s="36">
        <f t="shared" si="3"/>
        <v>39.91032597719103</v>
      </c>
      <c r="L46" s="36">
        <f t="shared" si="7"/>
        <v>78.13504431674295</v>
      </c>
      <c r="M46" s="37">
        <f t="shared" si="4"/>
        <v>25.303340467107105</v>
      </c>
    </row>
    <row r="47" spans="1:13" ht="63">
      <c r="A47" s="5"/>
      <c r="B47" s="24"/>
      <c r="C47" s="55"/>
      <c r="D47" s="11" t="s">
        <v>0</v>
      </c>
      <c r="E47" s="39">
        <f>SUM(F47:G47)</f>
        <v>8394.9</v>
      </c>
      <c r="F47" s="39">
        <v>7400.9</v>
      </c>
      <c r="G47" s="39">
        <v>994</v>
      </c>
      <c r="H47" s="41">
        <f>I47+J47</f>
        <v>7324.8</v>
      </c>
      <c r="I47" s="38">
        <v>6417.7</v>
      </c>
      <c r="J47" s="40">
        <v>907.1</v>
      </c>
      <c r="K47" s="36">
        <f t="shared" si="3"/>
        <v>87.25297502054819</v>
      </c>
      <c r="L47" s="36">
        <f t="shared" si="7"/>
        <v>86.71512924103826</v>
      </c>
      <c r="M47" s="37">
        <f t="shared" si="4"/>
        <v>91.25754527162978</v>
      </c>
    </row>
    <row r="48" spans="1:13" ht="47.25">
      <c r="A48" s="5"/>
      <c r="B48" s="24"/>
      <c r="C48" s="55"/>
      <c r="D48" s="11" t="s">
        <v>10</v>
      </c>
      <c r="E48" s="39">
        <f>SUM(F48:G48)</f>
        <v>20500</v>
      </c>
      <c r="F48" s="39">
        <v>0</v>
      </c>
      <c r="G48" s="39">
        <v>20500</v>
      </c>
      <c r="H48" s="41">
        <f>I48+J48</f>
        <v>4531.6</v>
      </c>
      <c r="I48" s="38">
        <v>0</v>
      </c>
      <c r="J48" s="40">
        <v>4531.6</v>
      </c>
      <c r="K48" s="36">
        <f t="shared" si="3"/>
        <v>22.105365853658537</v>
      </c>
      <c r="L48" s="36">
        <v>0</v>
      </c>
      <c r="M48" s="37">
        <f t="shared" si="4"/>
        <v>22.105365853658537</v>
      </c>
    </row>
    <row r="49" spans="1:13" ht="63">
      <c r="A49" s="4"/>
      <c r="B49" s="24"/>
      <c r="C49" s="56"/>
      <c r="D49" s="11" t="s">
        <v>11</v>
      </c>
      <c r="E49" s="39">
        <f>SUM(F49:G49)</f>
        <v>812.7</v>
      </c>
      <c r="F49" s="39">
        <v>812.7</v>
      </c>
      <c r="G49" s="39">
        <v>0</v>
      </c>
      <c r="H49" s="41">
        <f>I49+J49</f>
        <v>0</v>
      </c>
      <c r="I49" s="38">
        <v>0</v>
      </c>
      <c r="J49" s="40">
        <v>0</v>
      </c>
      <c r="K49" s="36">
        <f t="shared" si="3"/>
        <v>0</v>
      </c>
      <c r="L49" s="36">
        <f t="shared" si="7"/>
        <v>0</v>
      </c>
      <c r="M49" s="37">
        <v>0</v>
      </c>
    </row>
    <row r="50" spans="1:13" ht="15.75" customHeight="1">
      <c r="A50" s="26">
        <v>13</v>
      </c>
      <c r="B50" s="23" t="s">
        <v>38</v>
      </c>
      <c r="C50" s="54" t="s">
        <v>45</v>
      </c>
      <c r="D50" s="10" t="s">
        <v>22</v>
      </c>
      <c r="E50" s="41">
        <f aca="true" t="shared" si="14" ref="E50:J50">E51+E52+E53+E54</f>
        <v>67979.3</v>
      </c>
      <c r="F50" s="41">
        <f t="shared" si="14"/>
        <v>2850</v>
      </c>
      <c r="G50" s="41">
        <f t="shared" si="14"/>
        <v>65129.3</v>
      </c>
      <c r="H50" s="41">
        <f t="shared" si="14"/>
        <v>48850.700000000004</v>
      </c>
      <c r="I50" s="41">
        <f t="shared" si="14"/>
        <v>2850</v>
      </c>
      <c r="J50" s="41">
        <f t="shared" si="14"/>
        <v>46000.700000000004</v>
      </c>
      <c r="K50" s="36">
        <f t="shared" si="3"/>
        <v>71.8611400823486</v>
      </c>
      <c r="L50" s="36">
        <f t="shared" si="7"/>
        <v>100</v>
      </c>
      <c r="M50" s="37">
        <f t="shared" si="4"/>
        <v>70.6298087036096</v>
      </c>
    </row>
    <row r="51" spans="1:13" ht="31.5" customHeight="1">
      <c r="A51" s="5"/>
      <c r="B51" s="24"/>
      <c r="C51" s="55"/>
      <c r="D51" s="11" t="s">
        <v>0</v>
      </c>
      <c r="E51" s="39">
        <f t="shared" si="5"/>
        <v>60829.3</v>
      </c>
      <c r="F51" s="39">
        <v>0</v>
      </c>
      <c r="G51" s="39">
        <v>60829.3</v>
      </c>
      <c r="H51" s="39">
        <f t="shared" si="6"/>
        <v>43530.9</v>
      </c>
      <c r="I51" s="38">
        <v>0</v>
      </c>
      <c r="J51" s="40">
        <v>43530.9</v>
      </c>
      <c r="K51" s="36">
        <f t="shared" si="3"/>
        <v>71.56238852000598</v>
      </c>
      <c r="L51" s="36">
        <v>0</v>
      </c>
      <c r="M51" s="37">
        <f t="shared" si="4"/>
        <v>71.56238852000598</v>
      </c>
    </row>
    <row r="52" spans="1:13" ht="46.5" customHeight="1">
      <c r="A52" s="5"/>
      <c r="B52" s="24"/>
      <c r="C52" s="55"/>
      <c r="D52" s="11" t="s">
        <v>13</v>
      </c>
      <c r="E52" s="39">
        <f t="shared" si="5"/>
        <v>3000</v>
      </c>
      <c r="F52" s="39">
        <v>2850</v>
      </c>
      <c r="G52" s="39">
        <v>150</v>
      </c>
      <c r="H52" s="39">
        <f t="shared" si="6"/>
        <v>3000</v>
      </c>
      <c r="I52" s="38">
        <v>2850</v>
      </c>
      <c r="J52" s="40">
        <v>150</v>
      </c>
      <c r="K52" s="36">
        <f t="shared" si="3"/>
        <v>100</v>
      </c>
      <c r="L52" s="36">
        <f t="shared" si="7"/>
        <v>100</v>
      </c>
      <c r="M52" s="37">
        <f t="shared" si="4"/>
        <v>100</v>
      </c>
    </row>
    <row r="53" spans="1:13" ht="62.25" customHeight="1">
      <c r="A53" s="5"/>
      <c r="B53" s="24"/>
      <c r="C53" s="55"/>
      <c r="D53" s="11" t="s">
        <v>11</v>
      </c>
      <c r="E53" s="39">
        <f t="shared" si="5"/>
        <v>2650</v>
      </c>
      <c r="F53" s="39">
        <v>0</v>
      </c>
      <c r="G53" s="39">
        <v>2650</v>
      </c>
      <c r="H53" s="39">
        <f t="shared" si="6"/>
        <v>820</v>
      </c>
      <c r="I53" s="38">
        <v>0</v>
      </c>
      <c r="J53" s="40">
        <v>820</v>
      </c>
      <c r="K53" s="36">
        <f t="shared" si="3"/>
        <v>30.943396226415093</v>
      </c>
      <c r="L53" s="36">
        <v>0</v>
      </c>
      <c r="M53" s="37">
        <f t="shared" si="4"/>
        <v>30.943396226415093</v>
      </c>
    </row>
    <row r="54" spans="1:13" ht="31.5">
      <c r="A54" s="4"/>
      <c r="B54" s="24"/>
      <c r="C54" s="56"/>
      <c r="D54" s="11" t="s">
        <v>15</v>
      </c>
      <c r="E54" s="39">
        <f t="shared" si="5"/>
        <v>1500</v>
      </c>
      <c r="F54" s="39">
        <v>0</v>
      </c>
      <c r="G54" s="39">
        <v>1500</v>
      </c>
      <c r="H54" s="39">
        <f t="shared" si="6"/>
        <v>1499.8</v>
      </c>
      <c r="I54" s="38">
        <v>0</v>
      </c>
      <c r="J54" s="40">
        <v>1499.8</v>
      </c>
      <c r="K54" s="36">
        <f t="shared" si="3"/>
        <v>99.98666666666666</v>
      </c>
      <c r="L54" s="36">
        <v>0</v>
      </c>
      <c r="M54" s="37">
        <f t="shared" si="4"/>
        <v>99.98666666666666</v>
      </c>
    </row>
    <row r="55" spans="1:13" ht="15.75" customHeight="1">
      <c r="A55" s="26">
        <v>14</v>
      </c>
      <c r="B55" s="23" t="s">
        <v>39</v>
      </c>
      <c r="C55" s="54" t="s">
        <v>44</v>
      </c>
      <c r="D55" s="10" t="s">
        <v>22</v>
      </c>
      <c r="E55" s="41">
        <f aca="true" t="shared" si="15" ref="E55:J55">E56+E57+E58+E59+E60</f>
        <v>3500</v>
      </c>
      <c r="F55" s="41">
        <f t="shared" si="15"/>
        <v>3000</v>
      </c>
      <c r="G55" s="41">
        <f t="shared" si="15"/>
        <v>500</v>
      </c>
      <c r="H55" s="41">
        <f t="shared" si="15"/>
        <v>2962.5</v>
      </c>
      <c r="I55" s="41">
        <f t="shared" si="15"/>
        <v>2585.1</v>
      </c>
      <c r="J55" s="41">
        <f t="shared" si="15"/>
        <v>377.4</v>
      </c>
      <c r="K55" s="36">
        <f t="shared" si="3"/>
        <v>84.64285714285714</v>
      </c>
      <c r="L55" s="36">
        <f t="shared" si="7"/>
        <v>86.17</v>
      </c>
      <c r="M55" s="37">
        <f t="shared" si="4"/>
        <v>75.47999999999999</v>
      </c>
    </row>
    <row r="56" spans="1:13" ht="63">
      <c r="A56" s="5"/>
      <c r="B56" s="24"/>
      <c r="C56" s="55"/>
      <c r="D56" s="11" t="s">
        <v>0</v>
      </c>
      <c r="E56" s="39">
        <f t="shared" si="5"/>
        <v>250</v>
      </c>
      <c r="F56" s="39">
        <v>100</v>
      </c>
      <c r="G56" s="39">
        <v>150</v>
      </c>
      <c r="H56" s="39">
        <f t="shared" si="6"/>
        <v>74.3</v>
      </c>
      <c r="I56" s="38">
        <v>0</v>
      </c>
      <c r="J56" s="40">
        <v>74.3</v>
      </c>
      <c r="K56" s="36">
        <f t="shared" si="3"/>
        <v>29.719999999999995</v>
      </c>
      <c r="L56" s="36">
        <f t="shared" si="7"/>
        <v>0</v>
      </c>
      <c r="M56" s="37">
        <f t="shared" si="4"/>
        <v>49.53333333333333</v>
      </c>
    </row>
    <row r="57" spans="1:13" ht="31.5">
      <c r="A57" s="5"/>
      <c r="B57" s="24"/>
      <c r="C57" s="55"/>
      <c r="D57" s="11" t="s">
        <v>3</v>
      </c>
      <c r="E57" s="39">
        <f t="shared" si="5"/>
        <v>1925</v>
      </c>
      <c r="F57" s="39">
        <v>1920</v>
      </c>
      <c r="G57" s="39">
        <v>5</v>
      </c>
      <c r="H57" s="39">
        <f t="shared" si="6"/>
        <v>1925</v>
      </c>
      <c r="I57" s="38">
        <v>1920</v>
      </c>
      <c r="J57" s="40">
        <v>5</v>
      </c>
      <c r="K57" s="36">
        <f t="shared" si="3"/>
        <v>100</v>
      </c>
      <c r="L57" s="36">
        <f t="shared" si="7"/>
        <v>100</v>
      </c>
      <c r="M57" s="37">
        <f t="shared" si="4"/>
        <v>100</v>
      </c>
    </row>
    <row r="58" spans="1:13" ht="31.5">
      <c r="A58" s="5"/>
      <c r="B58" s="24"/>
      <c r="C58" s="55"/>
      <c r="D58" s="11" t="s">
        <v>4</v>
      </c>
      <c r="E58" s="39">
        <f t="shared" si="5"/>
        <v>620</v>
      </c>
      <c r="F58" s="39">
        <v>540</v>
      </c>
      <c r="G58" s="39">
        <v>80</v>
      </c>
      <c r="H58" s="39">
        <f t="shared" si="6"/>
        <v>620</v>
      </c>
      <c r="I58" s="38">
        <v>540</v>
      </c>
      <c r="J58" s="40">
        <v>80</v>
      </c>
      <c r="K58" s="36">
        <f t="shared" si="3"/>
        <v>100</v>
      </c>
      <c r="L58" s="36">
        <f t="shared" si="7"/>
        <v>100</v>
      </c>
      <c r="M58" s="37">
        <f t="shared" si="4"/>
        <v>100</v>
      </c>
    </row>
    <row r="59" spans="1:13" ht="47.25">
      <c r="A59" s="5"/>
      <c r="B59" s="24"/>
      <c r="C59" s="55"/>
      <c r="D59" s="11" t="s">
        <v>14</v>
      </c>
      <c r="E59" s="39">
        <f t="shared" si="5"/>
        <v>225</v>
      </c>
      <c r="F59" s="39">
        <v>200</v>
      </c>
      <c r="G59" s="39">
        <v>25</v>
      </c>
      <c r="H59" s="39">
        <f t="shared" si="6"/>
        <v>9.5</v>
      </c>
      <c r="I59" s="38">
        <v>0</v>
      </c>
      <c r="J59" s="40">
        <v>9.5</v>
      </c>
      <c r="K59" s="36">
        <f t="shared" si="3"/>
        <v>4.222222222222222</v>
      </c>
      <c r="L59" s="36">
        <f t="shared" si="7"/>
        <v>0</v>
      </c>
      <c r="M59" s="37">
        <f t="shared" si="4"/>
        <v>38</v>
      </c>
    </row>
    <row r="60" spans="1:13" ht="31.5">
      <c r="A60" s="4"/>
      <c r="B60" s="24"/>
      <c r="C60" s="56"/>
      <c r="D60" s="11" t="s">
        <v>7</v>
      </c>
      <c r="E60" s="39">
        <f t="shared" si="5"/>
        <v>480</v>
      </c>
      <c r="F60" s="39">
        <v>240</v>
      </c>
      <c r="G60" s="39">
        <v>240</v>
      </c>
      <c r="H60" s="39">
        <f t="shared" si="6"/>
        <v>333.7</v>
      </c>
      <c r="I60" s="38">
        <v>125.1</v>
      </c>
      <c r="J60" s="40">
        <v>208.6</v>
      </c>
      <c r="K60" s="36">
        <f t="shared" si="3"/>
        <v>69.52083333333333</v>
      </c>
      <c r="L60" s="36">
        <f t="shared" si="7"/>
        <v>52.125</v>
      </c>
      <c r="M60" s="37">
        <f t="shared" si="4"/>
        <v>86.91666666666666</v>
      </c>
    </row>
    <row r="61" spans="1:13" ht="110.25" customHeight="1">
      <c r="A61" s="28">
        <v>15</v>
      </c>
      <c r="B61" s="25" t="s">
        <v>40</v>
      </c>
      <c r="C61" s="29" t="s">
        <v>53</v>
      </c>
      <c r="D61" s="11" t="s">
        <v>0</v>
      </c>
      <c r="E61" s="39">
        <f t="shared" si="5"/>
        <v>18626</v>
      </c>
      <c r="F61" s="39">
        <v>0</v>
      </c>
      <c r="G61" s="39">
        <v>18626</v>
      </c>
      <c r="H61" s="39">
        <f t="shared" si="6"/>
        <v>16105.9</v>
      </c>
      <c r="I61" s="38">
        <v>0</v>
      </c>
      <c r="J61" s="36">
        <v>16105.9</v>
      </c>
      <c r="K61" s="36">
        <f t="shared" si="3"/>
        <v>86.46998818855364</v>
      </c>
      <c r="L61" s="36">
        <v>0</v>
      </c>
      <c r="M61" s="37">
        <f t="shared" si="4"/>
        <v>86.46998818855364</v>
      </c>
    </row>
    <row r="62" spans="1:13" ht="111" customHeight="1">
      <c r="A62" s="28">
        <v>16</v>
      </c>
      <c r="B62" s="25" t="s">
        <v>41</v>
      </c>
      <c r="C62" s="29" t="s">
        <v>54</v>
      </c>
      <c r="D62" s="11" t="s">
        <v>0</v>
      </c>
      <c r="E62" s="39">
        <f t="shared" si="5"/>
        <v>23210</v>
      </c>
      <c r="F62" s="39">
        <v>0</v>
      </c>
      <c r="G62" s="39">
        <v>23210</v>
      </c>
      <c r="H62" s="39">
        <f t="shared" si="6"/>
        <v>15639.2</v>
      </c>
      <c r="I62" s="38">
        <v>0</v>
      </c>
      <c r="J62" s="36">
        <v>15639.2</v>
      </c>
      <c r="K62" s="36">
        <f t="shared" si="3"/>
        <v>67.38130116329168</v>
      </c>
      <c r="L62" s="36">
        <v>0</v>
      </c>
      <c r="M62" s="37">
        <f t="shared" si="4"/>
        <v>67.38130116329168</v>
      </c>
    </row>
    <row r="63" spans="1:13" ht="78.75" customHeight="1">
      <c r="A63" s="28">
        <v>17</v>
      </c>
      <c r="B63" s="17" t="s">
        <v>42</v>
      </c>
      <c r="C63" s="50" t="s">
        <v>43</v>
      </c>
      <c r="D63" s="11" t="s">
        <v>5</v>
      </c>
      <c r="E63" s="39">
        <f t="shared" si="5"/>
        <v>285565.5</v>
      </c>
      <c r="F63" s="39">
        <v>282958.1</v>
      </c>
      <c r="G63" s="39">
        <v>2607.4</v>
      </c>
      <c r="H63" s="39">
        <f t="shared" si="6"/>
        <v>258301.80000000002</v>
      </c>
      <c r="I63" s="38">
        <v>256385.6</v>
      </c>
      <c r="J63" s="36">
        <v>1916.2</v>
      </c>
      <c r="K63" s="36">
        <f t="shared" si="3"/>
        <v>90.45273326084559</v>
      </c>
      <c r="L63" s="36">
        <f t="shared" si="7"/>
        <v>90.60903363430842</v>
      </c>
      <c r="M63" s="37">
        <f t="shared" si="4"/>
        <v>73.49083378077779</v>
      </c>
    </row>
    <row r="64" spans="1:13" ht="15.75" customHeight="1">
      <c r="A64" s="26">
        <v>18</v>
      </c>
      <c r="B64" s="17" t="s">
        <v>62</v>
      </c>
      <c r="C64" s="51" t="s">
        <v>63</v>
      </c>
      <c r="D64" s="10" t="s">
        <v>22</v>
      </c>
      <c r="E64" s="41">
        <f aca="true" t="shared" si="16" ref="E64:J64">SUM(E65:E68)</f>
        <v>40451.5</v>
      </c>
      <c r="F64" s="41">
        <f t="shared" si="16"/>
        <v>31213</v>
      </c>
      <c r="G64" s="41">
        <f t="shared" si="16"/>
        <v>9238.5</v>
      </c>
      <c r="H64" s="41">
        <f t="shared" si="16"/>
        <v>4283</v>
      </c>
      <c r="I64" s="41">
        <f t="shared" si="16"/>
        <v>0</v>
      </c>
      <c r="J64" s="41">
        <f t="shared" si="16"/>
        <v>4283</v>
      </c>
      <c r="K64" s="36">
        <f t="shared" si="3"/>
        <v>10.58798808449625</v>
      </c>
      <c r="L64" s="36">
        <f t="shared" si="7"/>
        <v>0</v>
      </c>
      <c r="M64" s="37">
        <f t="shared" si="4"/>
        <v>46.36033988201548</v>
      </c>
    </row>
    <row r="65" spans="1:13" ht="63">
      <c r="A65" s="5"/>
      <c r="B65" s="18"/>
      <c r="C65" s="52"/>
      <c r="D65" s="11" t="s">
        <v>11</v>
      </c>
      <c r="E65" s="39">
        <f>F65+G65</f>
        <v>17238</v>
      </c>
      <c r="F65" s="39">
        <v>15249</v>
      </c>
      <c r="G65" s="39">
        <v>1989</v>
      </c>
      <c r="H65" s="39">
        <f>I65+J65</f>
        <v>0</v>
      </c>
      <c r="I65" s="38">
        <v>0</v>
      </c>
      <c r="J65" s="36">
        <v>0</v>
      </c>
      <c r="K65" s="36">
        <f t="shared" si="3"/>
        <v>0</v>
      </c>
      <c r="L65" s="36">
        <f t="shared" si="7"/>
        <v>0</v>
      </c>
      <c r="M65" s="37">
        <f t="shared" si="4"/>
        <v>0</v>
      </c>
    </row>
    <row r="66" spans="1:13" ht="31.5">
      <c r="A66" s="5"/>
      <c r="B66" s="18"/>
      <c r="C66" s="52"/>
      <c r="D66" s="11" t="s">
        <v>3</v>
      </c>
      <c r="E66" s="39">
        <f>F66+G66</f>
        <v>18637.2</v>
      </c>
      <c r="F66" s="39">
        <v>12514</v>
      </c>
      <c r="G66" s="39">
        <v>6123.2</v>
      </c>
      <c r="H66" s="39">
        <f>I66+J66</f>
        <v>3625.1</v>
      </c>
      <c r="I66" s="38">
        <v>0</v>
      </c>
      <c r="J66" s="36">
        <v>3625.1</v>
      </c>
      <c r="K66" s="36">
        <f t="shared" si="3"/>
        <v>19.450883179876804</v>
      </c>
      <c r="L66" s="36">
        <f t="shared" si="7"/>
        <v>0</v>
      </c>
      <c r="M66" s="37">
        <f t="shared" si="4"/>
        <v>59.2027044682519</v>
      </c>
    </row>
    <row r="67" spans="1:13" ht="31.5">
      <c r="A67" s="5"/>
      <c r="B67" s="18"/>
      <c r="C67" s="52"/>
      <c r="D67" s="11" t="s">
        <v>4</v>
      </c>
      <c r="E67" s="39">
        <f>F67+G67</f>
        <v>2998</v>
      </c>
      <c r="F67" s="39">
        <v>2070</v>
      </c>
      <c r="G67" s="39">
        <v>928</v>
      </c>
      <c r="H67" s="39">
        <f>I67+J67</f>
        <v>657.9</v>
      </c>
      <c r="I67" s="38">
        <v>0</v>
      </c>
      <c r="J67" s="36">
        <v>657.9</v>
      </c>
      <c r="K67" s="36">
        <f t="shared" si="3"/>
        <v>21.94462975316878</v>
      </c>
      <c r="L67" s="36">
        <f t="shared" si="7"/>
        <v>0</v>
      </c>
      <c r="M67" s="37">
        <f t="shared" si="4"/>
        <v>70.89439655172414</v>
      </c>
    </row>
    <row r="68" spans="1:13" ht="47.25">
      <c r="A68" s="4"/>
      <c r="B68" s="19"/>
      <c r="C68" s="53"/>
      <c r="D68" s="11" t="s">
        <v>14</v>
      </c>
      <c r="E68" s="39">
        <f>F68+G68</f>
        <v>1578.3</v>
      </c>
      <c r="F68" s="39">
        <v>1380</v>
      </c>
      <c r="G68" s="39">
        <v>198.3</v>
      </c>
      <c r="H68" s="39">
        <f>I68+J68</f>
        <v>0</v>
      </c>
      <c r="I68" s="38">
        <v>0</v>
      </c>
      <c r="J68" s="36">
        <v>0</v>
      </c>
      <c r="K68" s="36">
        <f t="shared" si="3"/>
        <v>0</v>
      </c>
      <c r="L68" s="36">
        <f t="shared" si="7"/>
        <v>0</v>
      </c>
      <c r="M68" s="37">
        <f t="shared" si="4"/>
        <v>0</v>
      </c>
    </row>
    <row r="69" spans="1:13" ht="15.75">
      <c r="A69" s="45"/>
      <c r="B69" s="24"/>
      <c r="C69" s="44"/>
      <c r="D69" s="46"/>
      <c r="E69" s="47"/>
      <c r="F69" s="47"/>
      <c r="G69" s="47"/>
      <c r="H69" s="47"/>
      <c r="I69" s="47"/>
      <c r="J69" s="48"/>
      <c r="K69" s="48"/>
      <c r="L69" s="48"/>
      <c r="M69" s="49"/>
    </row>
  </sheetData>
  <sheetProtection/>
  <autoFilter ref="A8:AQ68"/>
  <mergeCells count="25">
    <mergeCell ref="B6:B7"/>
    <mergeCell ref="A6:A7"/>
    <mergeCell ref="F6:G6"/>
    <mergeCell ref="E6:E7"/>
    <mergeCell ref="H6:H7"/>
    <mergeCell ref="L6:M6"/>
    <mergeCell ref="D6:D7"/>
    <mergeCell ref="C31:C34"/>
    <mergeCell ref="A1:M1"/>
    <mergeCell ref="A2:M2"/>
    <mergeCell ref="A3:M3"/>
    <mergeCell ref="K6:K7"/>
    <mergeCell ref="C10:C13"/>
    <mergeCell ref="C14:C21"/>
    <mergeCell ref="C6:C7"/>
    <mergeCell ref="C64:C68"/>
    <mergeCell ref="C24:C29"/>
    <mergeCell ref="A4:M4"/>
    <mergeCell ref="C55:C60"/>
    <mergeCell ref="C50:C54"/>
    <mergeCell ref="C46:C49"/>
    <mergeCell ref="C38:C41"/>
    <mergeCell ref="C35:C37"/>
    <mergeCell ref="C42:C44"/>
    <mergeCell ref="I6:J6"/>
  </mergeCells>
  <printOptions/>
  <pageMargins left="0.59" right="0.51" top="1.1811023622047245" bottom="0.3937007874015748" header="0.7480314960629921" footer="0.5118110236220472"/>
  <pageSetup horizontalDpi="600" verticalDpi="600" orientation="landscape" paperSize="9" scale="82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2014-12-01T14:35:57Z</cp:lastPrinted>
  <dcterms:created xsi:type="dcterms:W3CDTF">2014-07-04T13:22:28Z</dcterms:created>
  <dcterms:modified xsi:type="dcterms:W3CDTF">2014-12-02T11:47:55Z</dcterms:modified>
  <cp:category/>
  <cp:version/>
  <cp:contentType/>
  <cp:contentStatus/>
</cp:coreProperties>
</file>